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 codeName="{00000000-0000-0000-0000-000000000000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VINB 011020\Desktop\PERSO\CPG\2023\REGATE\LMA\"/>
    </mc:Choice>
  </mc:AlternateContent>
  <xr:revisionPtr revIDLastSave="0" documentId="8_{70ABBEDA-7638-45FD-BBE0-BEA2D8E5D326}" xr6:coauthVersionLast="47" xr6:coauthVersionMax="47" xr10:uidLastSave="{00000000-0000-0000-0000-000000000000}"/>
  <workbookProtection lockStructure="1"/>
  <bookViews>
    <workbookView xWindow="-108" yWindow="-108" windowWidth="23256" windowHeight="13176" activeTab="1" xr2:uid="{00000000-000D-0000-FFFF-FFFF00000000}"/>
  </bookViews>
  <sheets>
    <sheet name="MODE D'EMPLOI" sheetId="1" r:id="rId1"/>
    <sheet name="Résultat 1er Manche" sheetId="2" r:id="rId2"/>
  </sheets>
  <definedNames>
    <definedName name="_xlnm.Print_Area" localSheetId="0">'MODE D''EMPLOI'!$A$1:$H$54</definedName>
    <definedName name="_xlnm.Print_Area" localSheetId="1">'Résultat 1er Manche'!$A$1:$N$39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N33" i="2"/>
  <c r="K7" i="2"/>
  <c r="H25" i="2"/>
  <c r="J25" i="2"/>
  <c r="K25" i="2"/>
  <c r="K8" i="2"/>
  <c r="J15" i="2"/>
  <c r="K15" i="2"/>
  <c r="J21" i="2"/>
  <c r="K21" i="2"/>
  <c r="J23" i="2"/>
  <c r="K23" i="2"/>
  <c r="K16" i="2"/>
  <c r="J29" i="2"/>
  <c r="K29" i="2"/>
  <c r="J17" i="2"/>
  <c r="K17" i="2"/>
  <c r="J31" i="2"/>
  <c r="K31" i="2"/>
  <c r="J28" i="2"/>
  <c r="K28" i="2"/>
  <c r="J19" i="2"/>
  <c r="K19" i="2"/>
  <c r="L8" i="2"/>
  <c r="M8" i="2"/>
  <c r="H9" i="2"/>
  <c r="J9" i="2"/>
  <c r="K9" i="2"/>
  <c r="L14" i="2"/>
  <c r="K13" i="2"/>
  <c r="J11" i="2"/>
  <c r="K11" i="2"/>
  <c r="H12" i="2"/>
  <c r="J12" i="2"/>
  <c r="K12" i="2"/>
  <c r="J22" i="2"/>
  <c r="K22" i="2"/>
  <c r="K27" i="2"/>
  <c r="J26" i="2"/>
  <c r="K26" i="2"/>
  <c r="J30" i="2"/>
  <c r="K30" i="2"/>
  <c r="L17" i="2"/>
  <c r="M17" i="2"/>
  <c r="L18" i="2"/>
  <c r="M18" i="2"/>
  <c r="L20" i="2"/>
  <c r="M20" i="2"/>
  <c r="L21" i="2"/>
  <c r="L7" i="2"/>
  <c r="L9" i="2"/>
  <c r="L10" i="2"/>
  <c r="L11" i="2"/>
  <c r="L12" i="2"/>
  <c r="L13" i="2"/>
  <c r="L15" i="2"/>
  <c r="L16" i="2"/>
  <c r="L19" i="2"/>
  <c r="L22" i="2"/>
  <c r="L23" i="2"/>
  <c r="L25" i="2"/>
  <c r="L26" i="2"/>
  <c r="L27" i="2"/>
  <c r="L28" i="2"/>
  <c r="L29" i="2"/>
  <c r="L30" i="2"/>
  <c r="L31" i="2"/>
  <c r="J33" i="2"/>
  <c r="M21" i="2"/>
  <c r="M23" i="2"/>
  <c r="M25" i="2"/>
  <c r="M26" i="2"/>
  <c r="M28" i="2"/>
  <c r="M29" i="2"/>
  <c r="H10" i="2"/>
  <c r="J10" i="2"/>
  <c r="K10" i="2"/>
  <c r="H11" i="2"/>
  <c r="H13" i="2"/>
  <c r="J14" i="2"/>
  <c r="K14" i="2"/>
  <c r="M14" i="2"/>
  <c r="H16" i="2"/>
  <c r="H17" i="2"/>
  <c r="H18" i="2"/>
  <c r="J18" i="2"/>
  <c r="K18" i="2"/>
  <c r="H19" i="2"/>
  <c r="H20" i="2"/>
  <c r="J20" i="2"/>
  <c r="K20" i="2"/>
  <c r="H21" i="2"/>
  <c r="H22" i="2"/>
  <c r="H23" i="2"/>
  <c r="H24" i="2"/>
  <c r="J24" i="2"/>
  <c r="K24" i="2"/>
  <c r="M24" i="2"/>
  <c r="H26" i="2"/>
  <c r="H27" i="2"/>
  <c r="J27" i="2"/>
  <c r="H28" i="2"/>
  <c r="H29" i="2"/>
  <c r="H30" i="2"/>
  <c r="H31" i="2"/>
  <c r="M31" i="2"/>
  <c r="M12" i="2"/>
  <c r="M10" i="2"/>
  <c r="M27" i="2"/>
  <c r="M11" i="2"/>
  <c r="M30" i="2"/>
  <c r="M19" i="2"/>
  <c r="M13" i="2"/>
  <c r="M22" i="2"/>
  <c r="M16" i="2"/>
  <c r="M15" i="2"/>
  <c r="M7" i="2"/>
  <c r="M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8"/>
            <color indexed="8"/>
            <rFont val="Tahoma"/>
            <family val="2"/>
          </rPr>
          <t xml:space="preserve">Realisation
Cavadini
Christophe
</t>
        </r>
      </text>
    </comment>
  </commentList>
</comments>
</file>

<file path=xl/sharedStrings.xml><?xml version="1.0" encoding="utf-8"?>
<sst xmlns="http://schemas.openxmlformats.org/spreadsheetml/2006/main" count="113" uniqueCount="83">
  <si>
    <t>MODE D'EMPLOI</t>
  </si>
  <si>
    <t>LORS DE L' INSCRIPTION</t>
  </si>
  <si>
    <t>1° &gt;   Inscrire :  Nom du Skipper dans "RESULTAT 1ér MANCHE"</t>
  </si>
  <si>
    <t>2° &gt;   Inscrire :  Nom du BATEAU dans "RESULTAT 1ér MANCHE"</t>
  </si>
  <si>
    <t>3° &gt;   Inscrire :  Type du Voilier dans "RESULTAT 1ér MANCHE"</t>
  </si>
  <si>
    <t>4° &gt;   Inscrire : Rating dans "RESULTAT 1ér MANCHE"</t>
  </si>
  <si>
    <t>5° &gt;  Inscrire :  Nom du CLUB dans "RESULTAT 1ér MANCHE"</t>
  </si>
  <si>
    <t>LORS DU DEPART DE LA 1ér MANCHE</t>
  </si>
  <si>
    <t>1° &gt;   Inscrire :Heure du départ sur la ligne Cagnard N°1 dans "RESULTAT 1ér MANCHE" sous la forme &gt;ex:12:25:12 (=12h 25min 12sec)</t>
  </si>
  <si>
    <t>2° &gt;   Inscrire :  L' heure de la férmeture de la ligne d'arrivée</t>
  </si>
  <si>
    <t>LORS DE L' ARRIVEE DE LA 1ér MANCHE</t>
  </si>
  <si>
    <t>1° &gt;   Inscrire :Heure de l'arrivée pour chaque concurrent dans "RESULTAT 1ér MANCHE"</t>
  </si>
  <si>
    <t>sous la forme &gt;ex:12:25:12 (=12h 25min 12sec)</t>
  </si>
  <si>
    <t>2° &gt;  Si abandon :L' heure d'arrivée du bateau = 00:00:00</t>
  </si>
  <si>
    <t>3° &gt;  Si arrivée "Hors temps" :L' heure d'arrivée du bateau = L' heure de la férmeture de la ligne d'arrivée</t>
  </si>
  <si>
    <t>LORS DU DEPART DE LA 2ém MANCHE</t>
  </si>
  <si>
    <t>1° &gt;   Inscrire :Heure du départ sur la ligne Cagnard N°1 dans "RESULTAT 2ém MANCHE" sous la forme &gt;ex:12:25:12 (=12h 25min 12sec)</t>
  </si>
  <si>
    <t>2° &gt;   Inscrire :  L' heure de  la férmeture de la ligne d'arrivée</t>
  </si>
  <si>
    <t>LORS DE L' ARRIVEE DE LA 2ém MANCHE</t>
  </si>
  <si>
    <t>1° &gt;   Inscrire :Heure de l'arrivée pour chaque concurrent dans "RESULTAT 2ém MANCHE"</t>
  </si>
  <si>
    <t>MEME OPERATION POUR LA 3emeMANCHE</t>
  </si>
  <si>
    <t>Les temps réels , compensés et le classement par point se calculent automatiquement ainsi que la feuille "CLASSEMENT GENERAL"</t>
  </si>
  <si>
    <t xml:space="preserve">! </t>
  </si>
  <si>
    <t>Les feuilles sont protégeés, Les cellules comportant les calcules ne peuvent etre éffacées</t>
  </si>
  <si>
    <t>N° VOILE</t>
  </si>
  <si>
    <t>NOM du SKIPPER</t>
  </si>
  <si>
    <t>NOM DU VOILIER</t>
  </si>
  <si>
    <t>TYPE du VOILIER</t>
  </si>
  <si>
    <t>RATING</t>
  </si>
  <si>
    <t>HEURE DÉPART</t>
  </si>
  <si>
    <t>HEURE ARRIVÉE</t>
  </si>
  <si>
    <t>TEMPS RÉEL</t>
  </si>
  <si>
    <t>TEMPS COMPENSE</t>
  </si>
  <si>
    <t>POINTS</t>
  </si>
  <si>
    <t>CLUB</t>
  </si>
  <si>
    <t xml:space="preserve">CHARLES. PAIN </t>
  </si>
  <si>
    <t>HEGOA</t>
  </si>
  <si>
    <t>FIRST 33.7 !</t>
  </si>
  <si>
    <t>CPG</t>
  </si>
  <si>
    <t>OLIVIER. GUILLON</t>
  </si>
  <si>
    <t>PACHA</t>
  </si>
  <si>
    <t>CENTURION 32</t>
  </si>
  <si>
    <t xml:space="preserve">JEREMY BEUVE </t>
  </si>
  <si>
    <t>GO FISH</t>
  </si>
  <si>
    <t>DIDIER.TOUROUDE</t>
  </si>
  <si>
    <t>BALABAC</t>
  </si>
  <si>
    <t>FIRST 33.7</t>
  </si>
  <si>
    <t xml:space="preserve">BANQUE POPULAIRE </t>
  </si>
  <si>
    <t>FIDELIO</t>
  </si>
  <si>
    <t>FIRST 310</t>
  </si>
  <si>
    <t xml:space="preserve">J.P DUPONT </t>
  </si>
  <si>
    <t>FLEUR OCEANE</t>
  </si>
  <si>
    <t>CLAIR DE L'HUNE</t>
  </si>
  <si>
    <t>FIRST 35S5</t>
  </si>
  <si>
    <t>EVASION</t>
  </si>
  <si>
    <t>OCEANIS 411</t>
  </si>
  <si>
    <t>VINCENT. BUISSON</t>
  </si>
  <si>
    <t>LOUJUTI</t>
  </si>
  <si>
    <t xml:space="preserve">MICHEL. LARGER </t>
  </si>
  <si>
    <t>KARIC 3</t>
  </si>
  <si>
    <t>BAVARIA 30 CR</t>
  </si>
  <si>
    <t xml:space="preserve">PHILIPPE. MAURICE </t>
  </si>
  <si>
    <t>ANTOLA</t>
  </si>
  <si>
    <t>FIRST 31.7</t>
  </si>
  <si>
    <t>Heure de férmeture de la ligne d'arrivée :</t>
  </si>
  <si>
    <t>Concurrents Classés :</t>
  </si>
  <si>
    <t>Nombre de Concurrents :</t>
  </si>
  <si>
    <t>FRANCOIS LEMENAGER</t>
  </si>
  <si>
    <t>LIFOU</t>
  </si>
  <si>
    <t>CALCUL DES TEMPS REGATE CPG</t>
  </si>
  <si>
    <t>PATRICE  BUISSON</t>
  </si>
  <si>
    <t>CHRISTIAN VIGER</t>
  </si>
  <si>
    <t xml:space="preserve">PATRICE ETESSE </t>
  </si>
  <si>
    <t>FIRST 32S5 !</t>
  </si>
  <si>
    <t>CIAO</t>
  </si>
  <si>
    <t>GRD SOLEIL 46</t>
  </si>
  <si>
    <t xml:space="preserve">BRIN DE FOLIE </t>
  </si>
  <si>
    <t>FEELING 920</t>
  </si>
  <si>
    <t>GRD SURPRISE 7/8</t>
  </si>
  <si>
    <t>HUBERT LEFEVRE</t>
  </si>
  <si>
    <t>JEAN  VAROTSI</t>
  </si>
  <si>
    <t>GERARD HUET</t>
  </si>
  <si>
    <t>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</si>
</sst>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&quot;, &quot;mmmm\ dd&quot;, &quot;yyyy"/>
    <numFmt numFmtId="165" formatCode="0.0000;[Red]0.0000"/>
    <numFmt numFmtId="166" formatCode="0.000"/>
    <numFmt numFmtId="167" formatCode="00"/>
    <numFmt numFmtId="168" formatCode="dd\-mmm\-yyyy"/>
  </numFmts>
  <fonts count="16" x14ac:knownFonts="1">
    <font>
      <sz val="10"/>
      <name val="Arial"/>
      <family val="2"/>
    </font>
    <font>
      <b/>
      <sz val="12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20"/>
      <color indexed="10"/>
      <name val="Arial"/>
      <family val="2"/>
    </font>
    <font>
      <sz val="10"/>
      <color indexed="1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65" fontId="8" fillId="2" borderId="2" xfId="0" applyNumberFormat="1" applyFont="1" applyFill="1" applyBorder="1" applyAlignment="1" applyProtection="1">
      <alignment horizontal="center" vertical="center"/>
      <protection locked="0"/>
    </xf>
    <xf numFmtId="21" fontId="8" fillId="0" borderId="3" xfId="0" applyNumberFormat="1" applyFont="1" applyBorder="1" applyAlignment="1" applyProtection="1">
      <alignment horizontal="center" vertical="center"/>
      <protection locked="0"/>
    </xf>
    <xf numFmtId="46" fontId="8" fillId="0" borderId="3" xfId="0" applyNumberFormat="1" applyFont="1" applyBorder="1" applyAlignment="1" applyProtection="1">
      <alignment horizontal="center" vertical="center"/>
      <protection locked="0"/>
    </xf>
    <xf numFmtId="46" fontId="8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166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165" fontId="8" fillId="3" borderId="2" xfId="0" applyNumberFormat="1" applyFont="1" applyFill="1" applyBorder="1" applyAlignment="1" applyProtection="1">
      <alignment horizontal="center" vertical="center"/>
      <protection locked="0"/>
    </xf>
    <xf numFmtId="46" fontId="8" fillId="3" borderId="2" xfId="0" applyNumberFormat="1" applyFont="1" applyFill="1" applyBorder="1" applyAlignment="1">
      <alignment horizontal="center" vertical="center"/>
    </xf>
    <xf numFmtId="4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center" vertical="center" shrinkToFit="1"/>
    </xf>
    <xf numFmtId="166" fontId="8" fillId="3" borderId="2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46" fontId="8" fillId="0" borderId="2" xfId="0" applyNumberFormat="1" applyFont="1" applyBorder="1" applyAlignment="1">
      <alignment horizontal="center" vertical="center"/>
    </xf>
    <xf numFmtId="46" fontId="8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shrinkToFit="1"/>
    </xf>
    <xf numFmtId="166" fontId="8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21" fontId="8" fillId="0" borderId="2" xfId="0" applyNumberFormat="1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165" fontId="8" fillId="4" borderId="2" xfId="0" applyNumberFormat="1" applyFont="1" applyFill="1" applyBorder="1" applyAlignment="1" applyProtection="1">
      <alignment horizontal="center" vertical="center"/>
      <protection locked="0"/>
    </xf>
    <xf numFmtId="46" fontId="8" fillId="4" borderId="2" xfId="0" applyNumberFormat="1" applyFont="1" applyFill="1" applyBorder="1" applyAlignment="1">
      <alignment horizontal="center" vertical="center"/>
    </xf>
    <xf numFmtId="21" fontId="8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center" vertical="center" shrinkToFit="1"/>
    </xf>
    <xf numFmtId="166" fontId="8" fillId="4" borderId="2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46" fontId="8" fillId="2" borderId="2" xfId="0" applyNumberFormat="1" applyFont="1" applyFill="1" applyBorder="1" applyAlignment="1">
      <alignment horizontal="center" vertical="center"/>
    </xf>
    <xf numFmtId="46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shrinkToFit="1"/>
    </xf>
    <xf numFmtId="166" fontId="8" fillId="2" borderId="2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46" fontId="8" fillId="4" borderId="2" xfId="0" applyNumberFormat="1" applyFont="1" applyFill="1" applyBorder="1" applyAlignment="1" applyProtection="1">
      <alignment horizontal="center" vertical="center"/>
      <protection locked="0"/>
    </xf>
    <xf numFmtId="20" fontId="0" fillId="0" borderId="0" xfId="0" applyNumberFormat="1"/>
    <xf numFmtId="21" fontId="0" fillId="0" borderId="0" xfId="0" applyNumberFormat="1"/>
    <xf numFmtId="167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8" fontId="0" fillId="0" borderId="0" xfId="0" applyNumberFormat="1" applyAlignment="1">
      <alignment horizontal="center"/>
    </xf>
    <xf numFmtId="0" fontId="0" fillId="2" borderId="0" xfId="0" applyFill="1"/>
    <xf numFmtId="0" fontId="12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21" fontId="12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/>
    </xf>
    <xf numFmtId="2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left"/>
      <protection locked="0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1" fontId="4" fillId="0" borderId="13" xfId="0" applyNumberFormat="1" applyFont="1" applyBorder="1" applyAlignment="1">
      <alignment horizontal="center" vertical="center"/>
    </xf>
    <xf numFmtId="21" fontId="4" fillId="0" borderId="9" xfId="0" applyNumberFormat="1" applyFont="1" applyBorder="1" applyAlignment="1" applyProtection="1">
      <alignment horizontal="center" vertical="center"/>
      <protection locked="0"/>
    </xf>
    <xf numFmtId="21" fontId="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8" fontId="0" fillId="2" borderId="0" xfId="0" applyNumberFormat="1" applyFill="1" applyAlignment="1">
      <alignment horizontal="center" vertical="center" wrapText="1"/>
    </xf>
    <xf numFmtId="21" fontId="12" fillId="0" borderId="0" xfId="0" applyNumberFormat="1" applyFont="1" applyAlignment="1">
      <alignment horizontal="center" vertical="center"/>
    </xf>
    <xf numFmtId="168" fontId="12" fillId="0" borderId="0" xfId="0" applyNumberFormat="1" applyFont="1" applyAlignment="1">
      <alignment horizontal="center" vertical="center" wrapText="1"/>
    </xf>
    <xf numFmtId="21" fontId="4" fillId="0" borderId="9" xfId="0" applyNumberFormat="1" applyFont="1" applyBorder="1" applyAlignment="1">
      <alignment horizontal="center" vertical="center"/>
    </xf>
    <xf numFmtId="21" fontId="4" fillId="0" borderId="10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8" fontId="4" fillId="0" borderId="9" xfId="0" applyNumberFormat="1" applyFont="1" applyBorder="1" applyAlignment="1">
      <alignment horizontal="center" vertical="center"/>
    </xf>
    <xf numFmtId="168" fontId="4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4"/>
  <sheetViews>
    <sheetView topLeftCell="A30" workbookViewId="0">
      <selection activeCell="A7" sqref="A7"/>
    </sheetView>
  </sheetViews>
  <sheetFormatPr baseColWidth="10" defaultColWidth="8.88671875" defaultRowHeight="13.2" x14ac:dyDescent="0.25"/>
  <cols>
    <col min="1" max="6" width="11.44140625" customWidth="1"/>
    <col min="7" max="7" width="16.88671875" customWidth="1"/>
    <col min="8" max="256" width="11.44140625" customWidth="1"/>
  </cols>
  <sheetData>
    <row r="2" spans="1:7" x14ac:dyDescent="0.25">
      <c r="C2" s="65" t="s">
        <v>0</v>
      </c>
      <c r="D2" s="65"/>
      <c r="E2" s="65"/>
    </row>
    <row r="3" spans="1:7" x14ac:dyDescent="0.25">
      <c r="C3" s="65"/>
      <c r="D3" s="65"/>
      <c r="E3" s="65"/>
    </row>
    <row r="5" spans="1:7" x14ac:dyDescent="0.25">
      <c r="A5" s="66" t="s">
        <v>1</v>
      </c>
      <c r="B5" s="66"/>
      <c r="C5" s="66"/>
    </row>
    <row r="7" spans="1:7" x14ac:dyDescent="0.25">
      <c r="A7" s="67" t="s">
        <v>2</v>
      </c>
      <c r="B7" s="67"/>
      <c r="C7" s="67"/>
      <c r="D7" s="67"/>
      <c r="E7" s="67"/>
      <c r="F7" s="67"/>
      <c r="G7" s="67"/>
    </row>
    <row r="8" spans="1:7" x14ac:dyDescent="0.25">
      <c r="A8" s="67" t="s">
        <v>3</v>
      </c>
      <c r="B8" s="67"/>
      <c r="C8" s="67"/>
      <c r="D8" s="67"/>
      <c r="E8" s="67"/>
      <c r="F8" s="67"/>
      <c r="G8" s="67"/>
    </row>
    <row r="9" spans="1:7" x14ac:dyDescent="0.25">
      <c r="A9" s="67" t="s">
        <v>4</v>
      </c>
      <c r="B9" s="67"/>
      <c r="C9" s="67"/>
      <c r="D9" s="67"/>
      <c r="E9" s="67"/>
      <c r="F9" s="67"/>
      <c r="G9" s="67"/>
    </row>
    <row r="10" spans="1:7" x14ac:dyDescent="0.25">
      <c r="A10" s="67" t="s">
        <v>5</v>
      </c>
      <c r="B10" s="67"/>
      <c r="C10" s="67"/>
      <c r="D10" s="67"/>
      <c r="E10" s="67"/>
      <c r="F10" s="67"/>
      <c r="G10" s="67"/>
    </row>
    <row r="11" spans="1:7" x14ac:dyDescent="0.25">
      <c r="A11" s="67" t="s">
        <v>6</v>
      </c>
      <c r="B11" s="67"/>
      <c r="C11" s="67"/>
      <c r="D11" s="67"/>
      <c r="E11" s="67"/>
      <c r="F11" s="67"/>
      <c r="G11" s="67"/>
    </row>
    <row r="12" spans="1:7" x14ac:dyDescent="0.25">
      <c r="A12" s="67"/>
      <c r="B12" s="67"/>
      <c r="C12" s="67"/>
      <c r="D12" s="67"/>
      <c r="E12" s="67"/>
      <c r="F12" s="67"/>
      <c r="G12" s="67"/>
    </row>
    <row r="14" spans="1:7" x14ac:dyDescent="0.25">
      <c r="A14" s="66" t="s">
        <v>7</v>
      </c>
      <c r="B14" s="66"/>
      <c r="C14" s="66"/>
      <c r="D14" s="66"/>
    </row>
    <row r="16" spans="1:7" ht="12.75" customHeight="1" x14ac:dyDescent="0.25">
      <c r="A16" s="68" t="s">
        <v>8</v>
      </c>
      <c r="B16" s="68"/>
      <c r="C16" s="68"/>
      <c r="D16" s="68"/>
      <c r="E16" s="68"/>
      <c r="F16" s="68"/>
      <c r="G16" s="68"/>
    </row>
    <row r="17" spans="1:7" x14ac:dyDescent="0.25">
      <c r="A17" s="68"/>
      <c r="B17" s="68"/>
      <c r="C17" s="68"/>
      <c r="D17" s="68"/>
      <c r="E17" s="68"/>
      <c r="F17" s="68"/>
      <c r="G17" s="68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67" t="s">
        <v>9</v>
      </c>
      <c r="B19" s="67"/>
      <c r="C19" s="67"/>
      <c r="D19" s="67"/>
      <c r="E19" s="67"/>
      <c r="F19" s="67"/>
      <c r="G19" s="67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66" t="s">
        <v>10</v>
      </c>
      <c r="B21" s="66"/>
      <c r="C21" s="66"/>
      <c r="D21" s="66"/>
    </row>
    <row r="23" spans="1:7" x14ac:dyDescent="0.25">
      <c r="A23" s="67" t="s">
        <v>11</v>
      </c>
      <c r="B23" s="67"/>
      <c r="C23" s="67"/>
      <c r="D23" s="67"/>
      <c r="E23" s="67"/>
      <c r="F23" s="67"/>
      <c r="G23" s="67"/>
    </row>
    <row r="24" spans="1:7" x14ac:dyDescent="0.25">
      <c r="A24" s="67" t="s">
        <v>12</v>
      </c>
      <c r="B24" s="67"/>
      <c r="C24" s="67"/>
      <c r="D24" s="67"/>
      <c r="E24" s="67"/>
      <c r="F24" s="67"/>
      <c r="G24" s="67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67" t="s">
        <v>13</v>
      </c>
      <c r="B26" s="67"/>
      <c r="C26" s="67"/>
      <c r="D26" s="67"/>
      <c r="E26" s="67"/>
      <c r="F26" s="67"/>
      <c r="G26" s="67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67" t="s">
        <v>14</v>
      </c>
      <c r="B28" s="67"/>
      <c r="C28" s="67"/>
      <c r="D28" s="67"/>
      <c r="E28" s="67"/>
      <c r="F28" s="67"/>
      <c r="G28" s="67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66" t="s">
        <v>15</v>
      </c>
      <c r="B30" s="66"/>
      <c r="C30" s="66"/>
      <c r="D30" s="66"/>
    </row>
    <row r="32" spans="1:7" ht="12.75" customHeight="1" x14ac:dyDescent="0.25">
      <c r="A32" s="68" t="s">
        <v>16</v>
      </c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67" t="s">
        <v>17</v>
      </c>
      <c r="B35" s="67"/>
      <c r="C35" s="67"/>
      <c r="D35" s="67"/>
      <c r="E35" s="67"/>
      <c r="F35" s="67"/>
      <c r="G35" s="67"/>
    </row>
    <row r="37" spans="1:7" x14ac:dyDescent="0.25">
      <c r="A37" s="66" t="s">
        <v>18</v>
      </c>
      <c r="B37" s="66"/>
      <c r="C37" s="66"/>
      <c r="D37" s="66"/>
    </row>
    <row r="39" spans="1:7" x14ac:dyDescent="0.25">
      <c r="A39" s="67" t="s">
        <v>19</v>
      </c>
      <c r="B39" s="67"/>
      <c r="C39" s="67"/>
      <c r="D39" s="67"/>
      <c r="E39" s="67"/>
      <c r="F39" s="67"/>
      <c r="G39" s="67"/>
    </row>
    <row r="40" spans="1:7" x14ac:dyDescent="0.25">
      <c r="A40" s="67" t="s">
        <v>12</v>
      </c>
      <c r="B40" s="67"/>
      <c r="C40" s="67"/>
      <c r="D40" s="67"/>
      <c r="E40" s="67"/>
      <c r="F40" s="67"/>
      <c r="G40" s="67"/>
    </row>
    <row r="41" spans="1:7" x14ac:dyDescent="0.25">
      <c r="A41" s="67"/>
      <c r="B41" s="67"/>
      <c r="C41" s="67"/>
      <c r="D41" s="67"/>
      <c r="E41" s="67"/>
      <c r="F41" s="67"/>
      <c r="G41" s="67"/>
    </row>
    <row r="42" spans="1:7" x14ac:dyDescent="0.25">
      <c r="A42" s="67" t="s">
        <v>13</v>
      </c>
      <c r="B42" s="67"/>
      <c r="C42" s="67"/>
      <c r="D42" s="67"/>
      <c r="E42" s="67"/>
      <c r="F42" s="67"/>
      <c r="G42" s="67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67" t="s">
        <v>14</v>
      </c>
      <c r="B44" s="67"/>
      <c r="C44" s="67"/>
      <c r="D44" s="67"/>
      <c r="E44" s="67"/>
      <c r="F44" s="67"/>
      <c r="G44" s="67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66" t="s">
        <v>20</v>
      </c>
      <c r="B47" s="66"/>
      <c r="C47" s="66"/>
      <c r="D47" s="66"/>
      <c r="E47" s="2"/>
      <c r="F47" s="2"/>
      <c r="G47" s="2"/>
    </row>
    <row r="48" spans="1:7" x14ac:dyDescent="0.25">
      <c r="A48" s="3"/>
      <c r="B48" s="3"/>
      <c r="C48" s="3"/>
      <c r="D48" s="3"/>
      <c r="E48" s="2"/>
      <c r="F48" s="2"/>
      <c r="G48" s="2"/>
    </row>
    <row r="49" spans="1:7" x14ac:dyDescent="0.25">
      <c r="A49" s="69"/>
      <c r="B49" s="69"/>
      <c r="C49" s="69"/>
      <c r="D49" s="69"/>
      <c r="E49" s="69"/>
      <c r="F49" s="69"/>
      <c r="G49" s="69"/>
    </row>
    <row r="50" spans="1:7" s="4" customFormat="1" ht="12.75" customHeight="1" x14ac:dyDescent="0.25">
      <c r="A50" s="70" t="s">
        <v>21</v>
      </c>
      <c r="B50" s="70"/>
      <c r="C50" s="70"/>
      <c r="D50" s="70"/>
      <c r="E50" s="70"/>
      <c r="F50" s="70"/>
      <c r="G50" s="70"/>
    </row>
    <row r="51" spans="1:7" x14ac:dyDescent="0.25">
      <c r="A51" s="70"/>
      <c r="B51" s="70"/>
      <c r="C51" s="70"/>
      <c r="D51" s="70"/>
      <c r="E51" s="70"/>
      <c r="F51" s="70"/>
      <c r="G51" s="70"/>
    </row>
    <row r="52" spans="1:7" x14ac:dyDescent="0.25">
      <c r="A52" s="70"/>
      <c r="B52" s="70"/>
      <c r="C52" s="70"/>
      <c r="D52" s="70"/>
      <c r="E52" s="70"/>
      <c r="F52" s="70"/>
      <c r="G52" s="70"/>
    </row>
    <row r="54" spans="1:7" ht="24.6" x14ac:dyDescent="0.4">
      <c r="A54" s="5" t="s">
        <v>22</v>
      </c>
      <c r="B54" s="6" t="s">
        <v>23</v>
      </c>
    </row>
  </sheetData>
  <sheetProtection sheet="1"/>
  <mergeCells count="28">
    <mergeCell ref="A44:G44"/>
    <mergeCell ref="A47:D47"/>
    <mergeCell ref="A49:G49"/>
    <mergeCell ref="A50:G52"/>
    <mergeCell ref="A39:G39"/>
    <mergeCell ref="A40:G40"/>
    <mergeCell ref="A41:G41"/>
    <mergeCell ref="A42:G42"/>
    <mergeCell ref="A30:D30"/>
    <mergeCell ref="A32:G33"/>
    <mergeCell ref="A35:G35"/>
    <mergeCell ref="A37:D37"/>
    <mergeCell ref="A23:G23"/>
    <mergeCell ref="A24:G24"/>
    <mergeCell ref="A26:G26"/>
    <mergeCell ref="A28:G28"/>
    <mergeCell ref="A16:G17"/>
    <mergeCell ref="A19:G19"/>
    <mergeCell ref="A21:D21"/>
    <mergeCell ref="A9:G9"/>
    <mergeCell ref="A10:G10"/>
    <mergeCell ref="A11:G11"/>
    <mergeCell ref="A12:G12"/>
    <mergeCell ref="C2:E3"/>
    <mergeCell ref="A5:C5"/>
    <mergeCell ref="A7:G7"/>
    <mergeCell ref="A8:G8"/>
    <mergeCell ref="A14:D1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AF39"/>
  <sheetViews>
    <sheetView tabSelected="1" topLeftCell="E1" zoomScale="70" zoomScaleNormal="70" workbookViewId="0">
      <selection activeCell="I32" sqref="I32"/>
    </sheetView>
  </sheetViews>
  <sheetFormatPr baseColWidth="10" defaultColWidth="8.88671875" defaultRowHeight="13.2" x14ac:dyDescent="0.25"/>
  <cols>
    <col min="1" max="1" width="12.21875" customWidth="1"/>
    <col min="2" max="2" width="11.44140625" customWidth="1"/>
    <col min="3" max="3" width="28" customWidth="1"/>
    <col min="4" max="4" width="11.44140625" customWidth="1"/>
    <col min="5" max="5" width="23.21875" customWidth="1"/>
    <col min="6" max="6" width="29.5546875" customWidth="1"/>
    <col min="7" max="7" width="14.6640625" customWidth="1"/>
    <col min="8" max="9" width="15.109375" customWidth="1"/>
    <col min="10" max="10" width="17.5546875" customWidth="1"/>
    <col min="11" max="11" width="18.77734375" customWidth="1"/>
    <col min="12" max="12" width="27.5546875" customWidth="1"/>
    <col min="13" max="13" width="14.33203125" customWidth="1"/>
    <col min="14" max="256" width="11.44140625" customWidth="1"/>
  </cols>
  <sheetData>
    <row r="1" spans="1:32" ht="21" customHeight="1" x14ac:dyDescent="0.25">
      <c r="A1" s="71" t="s">
        <v>69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32" ht="22.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32" ht="26.25" customHeight="1" x14ac:dyDescent="0.4">
      <c r="A3" s="7"/>
      <c r="B3" s="72"/>
      <c r="C3" s="72"/>
      <c r="D3" s="72"/>
      <c r="E3" s="72"/>
      <c r="F3" s="75"/>
      <c r="G3" s="75"/>
      <c r="H3" s="75"/>
      <c r="I3" s="75"/>
      <c r="J3" s="75"/>
      <c r="K3" s="75"/>
      <c r="L3" s="8"/>
    </row>
    <row r="4" spans="1:32" ht="13.8" thickBot="1" x14ac:dyDescent="0.3"/>
    <row r="5" spans="1:32" ht="12.75" customHeight="1" thickBot="1" x14ac:dyDescent="0.3">
      <c r="A5" s="73" t="s">
        <v>24</v>
      </c>
      <c r="B5" s="74" t="s">
        <v>25</v>
      </c>
      <c r="C5" s="74"/>
      <c r="D5" s="74" t="s">
        <v>26</v>
      </c>
      <c r="E5" s="74"/>
      <c r="F5" s="77" t="s">
        <v>27</v>
      </c>
      <c r="G5" s="74" t="s">
        <v>28</v>
      </c>
      <c r="H5" s="77" t="s">
        <v>29</v>
      </c>
      <c r="I5" s="77" t="s">
        <v>30</v>
      </c>
      <c r="J5" s="77" t="s">
        <v>31</v>
      </c>
      <c r="K5" s="77" t="s">
        <v>32</v>
      </c>
      <c r="L5" s="74"/>
      <c r="M5" s="74" t="s">
        <v>33</v>
      </c>
      <c r="N5" s="76" t="s">
        <v>34</v>
      </c>
      <c r="P5" s="80"/>
      <c r="Q5" s="80"/>
    </row>
    <row r="6" spans="1:32" ht="28.5" customHeight="1" thickBot="1" x14ac:dyDescent="0.3">
      <c r="A6" s="73"/>
      <c r="B6" s="74"/>
      <c r="C6" s="74"/>
      <c r="D6" s="74"/>
      <c r="E6" s="74"/>
      <c r="F6" s="77"/>
      <c r="G6" s="74"/>
      <c r="H6" s="77"/>
      <c r="I6" s="77"/>
      <c r="J6" s="77"/>
      <c r="K6" s="77"/>
      <c r="L6" s="74"/>
      <c r="M6" s="74"/>
      <c r="N6" s="76"/>
      <c r="P6" s="80"/>
      <c r="Q6" s="80"/>
    </row>
    <row r="7" spans="1:32" ht="30" customHeight="1" x14ac:dyDescent="0.25">
      <c r="A7" s="9">
        <v>27867</v>
      </c>
      <c r="B7" s="81" t="s">
        <v>35</v>
      </c>
      <c r="C7" s="81"/>
      <c r="D7" s="81" t="s">
        <v>36</v>
      </c>
      <c r="E7" s="81"/>
      <c r="F7" s="10" t="s">
        <v>37</v>
      </c>
      <c r="G7" s="11">
        <v>0.85350000000000004</v>
      </c>
      <c r="H7" s="12">
        <v>0.375</v>
      </c>
      <c r="I7" s="13">
        <v>0.47118055555555555</v>
      </c>
      <c r="J7" s="14">
        <f>IF((B7)=0," ",IF((I7)=0," 0 ",IF((I7)=($E$33)," 0 ",(I7-H7))))</f>
        <v>9.6180555555555547E-2</v>
      </c>
      <c r="K7" s="14">
        <f t="shared" ref="K7:K31" si="0">IF((B7)=0," ",(IF((J7*G7)=0," 0 ",(J7*G7))))</f>
        <v>8.2090104166666664E-2</v>
      </c>
      <c r="L7" s="15">
        <f t="shared" ref="L7:L23" si="1">IF((B7)=0," ",(IF((I7=$E$33),"Abandon",(IF((I7&gt;$E$33),"Hors temps",(IF((I7)=0,"Non Partant",(RANK(K7,$K$7:$K$31,1)))))))))</f>
        <v>5</v>
      </c>
      <c r="M7" s="16">
        <f t="shared" ref="M7:M31" si="2">IF((B7)=0," ",(IF((L7)="Non Partant",(1*0),(IF((L7)="Abandon",(((101*((($N$33-$J$33)+1)/($N$33+1)))/2)),(IF((L7)="Hors temps",(((101*((($N$33-$J$33)+1)/($N$33+1)))/2)),((((($N$33-L7)+1)/($N$33+1))*(101))))))))))</f>
        <v>71.294117647058826</v>
      </c>
      <c r="N7" s="17" t="s">
        <v>38</v>
      </c>
      <c r="P7" s="18"/>
      <c r="Q7" s="18"/>
    </row>
    <row r="8" spans="1:32" s="27" customFormat="1" ht="29.25" customHeight="1" x14ac:dyDescent="0.25">
      <c r="A8" s="19"/>
      <c r="B8" s="78"/>
      <c r="C8" s="78"/>
      <c r="D8" s="78"/>
      <c r="E8" s="78"/>
      <c r="F8" s="20"/>
      <c r="G8" s="21"/>
      <c r="H8" s="22"/>
      <c r="I8" s="23"/>
      <c r="J8" s="22"/>
      <c r="K8" s="22" t="str">
        <f t="shared" si="0"/>
        <v xml:space="preserve"> </v>
      </c>
      <c r="L8" s="24" t="str">
        <f t="shared" si="1"/>
        <v xml:space="preserve"> </v>
      </c>
      <c r="M8" s="25" t="str">
        <f t="shared" si="2"/>
        <v xml:space="preserve"> </v>
      </c>
      <c r="N8" s="26" t="s">
        <v>38</v>
      </c>
      <c r="O8"/>
      <c r="P8" s="18"/>
      <c r="Q8" s="1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30" customHeight="1" x14ac:dyDescent="0.25">
      <c r="A9" s="28"/>
      <c r="B9" s="79"/>
      <c r="C9" s="79"/>
      <c r="D9" s="79"/>
      <c r="E9" s="79"/>
      <c r="F9" s="29"/>
      <c r="G9" s="30"/>
      <c r="H9" s="31" t="str">
        <f t="shared" ref="H9:H13" si="3">IF(B9=0," ",$H$7)</f>
        <v xml:space="preserve"> </v>
      </c>
      <c r="I9" s="32"/>
      <c r="J9" s="31" t="str">
        <f t="shared" ref="J9:J31" si="4">IF((B9)=0," ",IF((I9)=0," 0 ",IF((I9)=($E$33)," 0 ",(I9-H9))))</f>
        <v xml:space="preserve"> </v>
      </c>
      <c r="K9" s="31" t="str">
        <f t="shared" si="0"/>
        <v xml:space="preserve"> </v>
      </c>
      <c r="L9" s="33" t="str">
        <f t="shared" si="1"/>
        <v xml:space="preserve"> </v>
      </c>
      <c r="M9" s="34" t="str">
        <f t="shared" si="2"/>
        <v xml:space="preserve"> </v>
      </c>
      <c r="N9" s="35" t="s">
        <v>38</v>
      </c>
      <c r="P9" s="18"/>
      <c r="Q9" s="18"/>
    </row>
    <row r="10" spans="1:32" s="27" customFormat="1" ht="30" customHeight="1" x14ac:dyDescent="0.25">
      <c r="A10" s="19"/>
      <c r="B10" s="78" t="s">
        <v>42</v>
      </c>
      <c r="C10" s="78"/>
      <c r="D10" s="78" t="s">
        <v>43</v>
      </c>
      <c r="E10" s="78"/>
      <c r="F10" s="20" t="s">
        <v>78</v>
      </c>
      <c r="G10" s="21">
        <v>0.92589999999999995</v>
      </c>
      <c r="H10" s="22">
        <f t="shared" si="3"/>
        <v>0.375</v>
      </c>
      <c r="I10" s="23"/>
      <c r="J10" s="22" t="str">
        <f t="shared" si="4"/>
        <v xml:space="preserve"> 0 </v>
      </c>
      <c r="K10" s="22" t="str">
        <f t="shared" si="0"/>
        <v xml:space="preserve"> 0 </v>
      </c>
      <c r="L10" s="24" t="str">
        <f t="shared" si="1"/>
        <v>Non Partant</v>
      </c>
      <c r="M10" s="25">
        <f t="shared" si="2"/>
        <v>0</v>
      </c>
      <c r="N10" s="26" t="s">
        <v>38</v>
      </c>
      <c r="O10"/>
      <c r="P10" s="18"/>
      <c r="Q10" s="18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30" customHeight="1" x14ac:dyDescent="0.25">
      <c r="A11" s="28">
        <v>3363</v>
      </c>
      <c r="B11" s="79" t="s">
        <v>44</v>
      </c>
      <c r="C11" s="79"/>
      <c r="D11" s="79" t="s">
        <v>45</v>
      </c>
      <c r="E11" s="79"/>
      <c r="F11" s="29" t="s">
        <v>73</v>
      </c>
      <c r="G11" s="30">
        <v>0.8075</v>
      </c>
      <c r="H11" s="31">
        <f t="shared" si="3"/>
        <v>0.375</v>
      </c>
      <c r="I11" s="32">
        <v>0.47361111111111115</v>
      </c>
      <c r="J11" s="31">
        <f t="shared" si="4"/>
        <v>9.8611111111111149E-2</v>
      </c>
      <c r="K11" s="31">
        <f t="shared" si="0"/>
        <v>7.9628472222222246E-2</v>
      </c>
      <c r="L11" s="33">
        <f t="shared" si="1"/>
        <v>3</v>
      </c>
      <c r="M11" s="34">
        <f t="shared" si="2"/>
        <v>83.17647058823529</v>
      </c>
      <c r="N11" s="35" t="s">
        <v>38</v>
      </c>
      <c r="P11" s="18"/>
      <c r="Q11" s="18"/>
    </row>
    <row r="12" spans="1:32" s="27" customFormat="1" ht="29.25" customHeight="1" x14ac:dyDescent="0.25">
      <c r="A12" s="19">
        <v>13349</v>
      </c>
      <c r="B12" s="78" t="s">
        <v>79</v>
      </c>
      <c r="C12" s="78"/>
      <c r="D12" s="78" t="s">
        <v>47</v>
      </c>
      <c r="E12" s="78"/>
      <c r="F12" s="20" t="s">
        <v>73</v>
      </c>
      <c r="G12" s="21">
        <v>0.8075</v>
      </c>
      <c r="H12" s="22">
        <f t="shared" si="3"/>
        <v>0.375</v>
      </c>
      <c r="I12" s="64">
        <v>0.47097222222222218</v>
      </c>
      <c r="J12" s="22">
        <f t="shared" si="4"/>
        <v>9.5972222222222181E-2</v>
      </c>
      <c r="K12" s="22">
        <f t="shared" si="0"/>
        <v>7.7497569444444414E-2</v>
      </c>
      <c r="L12" s="24">
        <f t="shared" si="1"/>
        <v>1</v>
      </c>
      <c r="M12" s="25">
        <f t="shared" si="2"/>
        <v>95.058823529411768</v>
      </c>
      <c r="N12" s="26" t="s">
        <v>38</v>
      </c>
      <c r="O12"/>
      <c r="P12" s="18"/>
      <c r="Q12" s="18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30" customHeight="1" x14ac:dyDescent="0.25">
      <c r="A13" s="28"/>
      <c r="B13" s="79"/>
      <c r="C13" s="79"/>
      <c r="D13" s="79"/>
      <c r="E13" s="79"/>
      <c r="F13" s="29"/>
      <c r="G13" s="30"/>
      <c r="H13" s="31" t="str">
        <f t="shared" si="3"/>
        <v xml:space="preserve"> </v>
      </c>
      <c r="I13" s="36"/>
      <c r="J13" s="31"/>
      <c r="K13" s="31" t="str">
        <f t="shared" si="0"/>
        <v xml:space="preserve"> </v>
      </c>
      <c r="L13" s="33" t="str">
        <f t="shared" si="1"/>
        <v xml:space="preserve"> </v>
      </c>
      <c r="M13" s="34" t="str">
        <f t="shared" si="2"/>
        <v xml:space="preserve"> </v>
      </c>
      <c r="N13" s="35" t="s">
        <v>38</v>
      </c>
      <c r="P13" s="18"/>
      <c r="Q13" s="18"/>
    </row>
    <row r="14" spans="1:32" s="27" customFormat="1" ht="30" hidden="1" customHeight="1" x14ac:dyDescent="0.25">
      <c r="A14" s="28"/>
      <c r="B14" s="79"/>
      <c r="C14" s="79"/>
      <c r="D14" s="79"/>
      <c r="E14" s="79"/>
      <c r="F14" s="29"/>
      <c r="G14" s="30">
        <v>0.8075</v>
      </c>
      <c r="H14" s="31">
        <v>0.375</v>
      </c>
      <c r="I14" s="36">
        <v>0.5</v>
      </c>
      <c r="J14" s="31" t="str">
        <f t="shared" si="4"/>
        <v xml:space="preserve"> </v>
      </c>
      <c r="K14" s="31" t="str">
        <f t="shared" si="0"/>
        <v xml:space="preserve"> </v>
      </c>
      <c r="L14" s="33" t="str">
        <f t="shared" si="1"/>
        <v xml:space="preserve"> </v>
      </c>
      <c r="M14" s="34" t="str">
        <f t="shared" si="2"/>
        <v xml:space="preserve"> </v>
      </c>
      <c r="N14" s="35" t="s">
        <v>38</v>
      </c>
      <c r="O14"/>
      <c r="P14" s="18"/>
      <c r="Q14" s="18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30" customHeight="1" x14ac:dyDescent="0.25">
      <c r="A15" s="37">
        <v>28773</v>
      </c>
      <c r="B15" s="82" t="s">
        <v>39</v>
      </c>
      <c r="C15" s="82"/>
      <c r="D15" s="82" t="s">
        <v>40</v>
      </c>
      <c r="E15" s="82"/>
      <c r="F15" s="38" t="s">
        <v>41</v>
      </c>
      <c r="G15" s="39">
        <v>0.75660000000000005</v>
      </c>
      <c r="H15" s="40">
        <v>0.375</v>
      </c>
      <c r="I15" s="41">
        <v>0.49918981481481484</v>
      </c>
      <c r="J15" s="40">
        <f t="shared" si="4"/>
        <v>0.12418981481481484</v>
      </c>
      <c r="K15" s="40">
        <f t="shared" si="0"/>
        <v>9.3962013888888918E-2</v>
      </c>
      <c r="L15" s="42">
        <f t="shared" si="1"/>
        <v>7</v>
      </c>
      <c r="M15" s="43">
        <f t="shared" si="2"/>
        <v>59.411764705882355</v>
      </c>
      <c r="N15" s="44" t="s">
        <v>38</v>
      </c>
      <c r="P15" s="18"/>
      <c r="Q15" s="18"/>
    </row>
    <row r="16" spans="1:32" s="27" customFormat="1" ht="30" customHeight="1" x14ac:dyDescent="0.25">
      <c r="A16" s="9">
        <v>16711</v>
      </c>
      <c r="B16" s="81"/>
      <c r="C16" s="81"/>
      <c r="D16" s="81"/>
      <c r="E16" s="81"/>
      <c r="F16" s="10"/>
      <c r="G16" s="11"/>
      <c r="H16" s="45" t="str">
        <f t="shared" ref="H16:H31" si="5">IF(B16=0," ",$H$7)</f>
        <v xml:space="preserve"> </v>
      </c>
      <c r="I16" s="46"/>
      <c r="J16" s="45"/>
      <c r="K16" s="45" t="str">
        <f t="shared" si="0"/>
        <v xml:space="preserve"> </v>
      </c>
      <c r="L16" s="47" t="str">
        <f t="shared" si="1"/>
        <v xml:space="preserve"> </v>
      </c>
      <c r="M16" s="48" t="str">
        <f t="shared" si="2"/>
        <v xml:space="preserve"> </v>
      </c>
      <c r="N16" s="49" t="s">
        <v>38</v>
      </c>
      <c r="O16"/>
      <c r="P16" s="18"/>
      <c r="Q16" s="18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30" customHeight="1" x14ac:dyDescent="0.25">
      <c r="A17" s="37">
        <v>28326</v>
      </c>
      <c r="B17" s="82" t="s">
        <v>80</v>
      </c>
      <c r="C17" s="82"/>
      <c r="D17" s="82" t="s">
        <v>48</v>
      </c>
      <c r="E17" s="82"/>
      <c r="F17" s="38" t="s">
        <v>49</v>
      </c>
      <c r="G17" s="39">
        <v>0.82989999999999997</v>
      </c>
      <c r="H17" s="40">
        <f t="shared" si="5"/>
        <v>0.375</v>
      </c>
      <c r="I17" s="50">
        <v>0.4685185185185185</v>
      </c>
      <c r="J17" s="40">
        <f t="shared" si="4"/>
        <v>9.3518518518518501E-2</v>
      </c>
      <c r="K17" s="40">
        <f t="shared" si="0"/>
        <v>7.7611018518518496E-2</v>
      </c>
      <c r="L17" s="42">
        <f t="shared" si="1"/>
        <v>2</v>
      </c>
      <c r="M17" s="43">
        <f t="shared" si="2"/>
        <v>89.117647058823522</v>
      </c>
      <c r="N17" s="44" t="s">
        <v>38</v>
      </c>
      <c r="P17" s="18"/>
      <c r="Q17" s="18"/>
    </row>
    <row r="18" spans="1:32" s="27" customFormat="1" ht="30" customHeight="1" x14ac:dyDescent="0.25">
      <c r="A18" s="9">
        <v>34836</v>
      </c>
      <c r="B18" s="81" t="s">
        <v>50</v>
      </c>
      <c r="C18" s="81"/>
      <c r="D18" s="81" t="s">
        <v>51</v>
      </c>
      <c r="E18" s="81"/>
      <c r="F18" s="10" t="s">
        <v>46</v>
      </c>
      <c r="G18" s="11">
        <v>0.84150000000000003</v>
      </c>
      <c r="H18" s="45">
        <f t="shared" si="5"/>
        <v>0.375</v>
      </c>
      <c r="I18" s="46"/>
      <c r="J18" s="45" t="str">
        <f t="shared" si="4"/>
        <v xml:space="preserve"> 0 </v>
      </c>
      <c r="K18" s="45" t="str">
        <f t="shared" si="0"/>
        <v xml:space="preserve"> 0 </v>
      </c>
      <c r="L18" s="47" t="str">
        <f t="shared" si="1"/>
        <v>Non Partant</v>
      </c>
      <c r="M18" s="48">
        <f t="shared" si="2"/>
        <v>0</v>
      </c>
      <c r="N18" s="49" t="s">
        <v>38</v>
      </c>
      <c r="O18"/>
      <c r="P18" s="18"/>
      <c r="Q18" s="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29.25" customHeight="1" x14ac:dyDescent="0.25">
      <c r="A19" s="37">
        <v>14525</v>
      </c>
      <c r="B19" s="82" t="s">
        <v>70</v>
      </c>
      <c r="C19" s="82"/>
      <c r="D19" s="82" t="s">
        <v>52</v>
      </c>
      <c r="E19" s="82"/>
      <c r="F19" s="38" t="s">
        <v>53</v>
      </c>
      <c r="G19" s="39">
        <v>0.84750000000000003</v>
      </c>
      <c r="H19" s="40">
        <f t="shared" si="5"/>
        <v>0.375</v>
      </c>
      <c r="I19" s="50"/>
      <c r="J19" s="40" t="str">
        <f t="shared" si="4"/>
        <v xml:space="preserve"> 0 </v>
      </c>
      <c r="K19" s="40" t="str">
        <f t="shared" si="0"/>
        <v xml:space="preserve"> 0 </v>
      </c>
      <c r="L19" s="42" t="str">
        <f t="shared" si="1"/>
        <v>Non Partant</v>
      </c>
      <c r="M19" s="43">
        <f t="shared" si="2"/>
        <v>0</v>
      </c>
      <c r="N19" s="44" t="s">
        <v>38</v>
      </c>
      <c r="P19" s="18"/>
      <c r="Q19" s="18"/>
    </row>
    <row r="20" spans="1:32" s="27" customFormat="1" ht="29.25" customHeight="1" x14ac:dyDescent="0.25">
      <c r="A20" s="9"/>
      <c r="B20" s="81" t="s">
        <v>71</v>
      </c>
      <c r="C20" s="81"/>
      <c r="D20" s="81" t="s">
        <v>54</v>
      </c>
      <c r="E20" s="81"/>
      <c r="F20" s="10" t="s">
        <v>55</v>
      </c>
      <c r="G20" s="11">
        <v>0.86580000000000001</v>
      </c>
      <c r="H20" s="45">
        <f t="shared" si="5"/>
        <v>0.375</v>
      </c>
      <c r="I20" s="46"/>
      <c r="J20" s="45" t="str">
        <f t="shared" si="4"/>
        <v xml:space="preserve"> 0 </v>
      </c>
      <c r="K20" s="45" t="str">
        <f t="shared" si="0"/>
        <v xml:space="preserve"> 0 </v>
      </c>
      <c r="L20" s="47" t="str">
        <f t="shared" si="1"/>
        <v>Non Partant</v>
      </c>
      <c r="M20" s="48">
        <f t="shared" si="2"/>
        <v>0</v>
      </c>
      <c r="N20" s="49" t="s">
        <v>38</v>
      </c>
      <c r="O20"/>
      <c r="P20" s="18"/>
      <c r="Q20" s="18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30" customHeight="1" x14ac:dyDescent="0.25">
      <c r="A21" s="37"/>
      <c r="B21" s="82" t="s">
        <v>56</v>
      </c>
      <c r="C21" s="82"/>
      <c r="D21" s="82" t="s">
        <v>57</v>
      </c>
      <c r="E21" s="82"/>
      <c r="F21" s="38" t="s">
        <v>37</v>
      </c>
      <c r="G21" s="39">
        <v>0.85350000000000004</v>
      </c>
      <c r="H21" s="40">
        <f t="shared" si="5"/>
        <v>0.375</v>
      </c>
      <c r="I21" s="50">
        <v>0.47100694444444446</v>
      </c>
      <c r="J21" s="40">
        <f t="shared" si="4"/>
        <v>9.6006944444444464E-2</v>
      </c>
      <c r="K21" s="40">
        <f t="shared" si="0"/>
        <v>8.1941927083333352E-2</v>
      </c>
      <c r="L21" s="42">
        <f t="shared" si="1"/>
        <v>4</v>
      </c>
      <c r="M21" s="43">
        <f t="shared" si="2"/>
        <v>77.235294117647058</v>
      </c>
      <c r="N21" s="44" t="s">
        <v>38</v>
      </c>
      <c r="P21" s="18"/>
      <c r="Q21" s="18"/>
    </row>
    <row r="22" spans="1:32" s="27" customFormat="1" ht="28.5" customHeight="1" x14ac:dyDescent="0.25">
      <c r="A22" s="9">
        <v>37822</v>
      </c>
      <c r="B22" s="81" t="s">
        <v>58</v>
      </c>
      <c r="C22" s="81"/>
      <c r="D22" s="81" t="s">
        <v>59</v>
      </c>
      <c r="E22" s="81"/>
      <c r="F22" s="10" t="s">
        <v>60</v>
      </c>
      <c r="G22" s="11">
        <v>0.8075</v>
      </c>
      <c r="H22" s="45">
        <f t="shared" si="5"/>
        <v>0.375</v>
      </c>
      <c r="I22" s="46"/>
      <c r="J22" s="45" t="str">
        <f t="shared" si="4"/>
        <v xml:space="preserve"> 0 </v>
      </c>
      <c r="K22" s="45" t="str">
        <f t="shared" si="0"/>
        <v xml:space="preserve"> 0 </v>
      </c>
      <c r="L22" s="47" t="str">
        <f t="shared" si="1"/>
        <v>Non Partant</v>
      </c>
      <c r="M22" s="48">
        <f t="shared" si="2"/>
        <v>0</v>
      </c>
      <c r="N22" s="49" t="s">
        <v>38</v>
      </c>
      <c r="O22"/>
      <c r="P22" s="18"/>
      <c r="Q22" s="18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30" customHeight="1" x14ac:dyDescent="0.25">
      <c r="A23" s="37"/>
      <c r="B23" s="82" t="s">
        <v>61</v>
      </c>
      <c r="C23" s="82"/>
      <c r="D23" s="82"/>
      <c r="E23" s="82"/>
      <c r="F23" s="38" t="s">
        <v>77</v>
      </c>
      <c r="G23" s="39">
        <v>0.8075</v>
      </c>
      <c r="H23" s="40">
        <f t="shared" si="5"/>
        <v>0.375</v>
      </c>
      <c r="I23" s="50"/>
      <c r="J23" s="40" t="str">
        <f t="shared" si="4"/>
        <v xml:space="preserve"> 0 </v>
      </c>
      <c r="K23" s="40" t="str">
        <f t="shared" si="0"/>
        <v xml:space="preserve"> 0 </v>
      </c>
      <c r="L23" s="42" t="str">
        <f t="shared" si="1"/>
        <v>Non Partant</v>
      </c>
      <c r="M23" s="43">
        <f t="shared" si="2"/>
        <v>0</v>
      </c>
      <c r="N23" s="44" t="s">
        <v>38</v>
      </c>
      <c r="P23" s="18"/>
      <c r="Q23" s="18"/>
    </row>
    <row r="24" spans="1:32" s="27" customFormat="1" ht="30" hidden="1" customHeight="1" x14ac:dyDescent="0.25">
      <c r="A24" s="19"/>
      <c r="B24" s="78"/>
      <c r="C24" s="78"/>
      <c r="D24" s="78"/>
      <c r="E24" s="78"/>
      <c r="F24" s="20"/>
      <c r="G24" s="21"/>
      <c r="H24" s="22" t="str">
        <f t="shared" si="5"/>
        <v xml:space="preserve"> </v>
      </c>
      <c r="I24" s="23"/>
      <c r="J24" s="22" t="str">
        <f t="shared" si="4"/>
        <v xml:space="preserve"> </v>
      </c>
      <c r="K24" s="22" t="str">
        <f t="shared" si="0"/>
        <v xml:space="preserve"> </v>
      </c>
      <c r="L24" s="24"/>
      <c r="M24" s="25" t="str">
        <f t="shared" si="2"/>
        <v xml:space="preserve"> </v>
      </c>
      <c r="N24" s="26" t="s">
        <v>38</v>
      </c>
      <c r="O24"/>
      <c r="P24" s="18"/>
      <c r="Q24" s="18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30" customHeight="1" x14ac:dyDescent="0.25">
      <c r="A25" s="28"/>
      <c r="B25" s="79" t="s">
        <v>81</v>
      </c>
      <c r="C25" s="79"/>
      <c r="D25" s="79" t="s">
        <v>62</v>
      </c>
      <c r="E25" s="79"/>
      <c r="F25" s="29" t="s">
        <v>63</v>
      </c>
      <c r="G25" s="30">
        <v>0.84150000000000003</v>
      </c>
      <c r="H25" s="31">
        <f t="shared" si="5"/>
        <v>0.375</v>
      </c>
      <c r="I25" s="32">
        <v>0.47488425925925926</v>
      </c>
      <c r="J25" s="31">
        <f t="shared" si="4"/>
        <v>9.9884259259259256E-2</v>
      </c>
      <c r="K25" s="31">
        <f t="shared" si="0"/>
        <v>8.405260416666667E-2</v>
      </c>
      <c r="L25" s="33">
        <f t="shared" ref="L25:L31" si="6">IF((B25)=0," ",(IF((I25=$E$33),"Abandon",(IF((I25&gt;$E$33),"Hors temps",(IF((I25)=0,"Non Partant",(RANK(K25,$K$7:$K$31,1)))))))))</f>
        <v>6</v>
      </c>
      <c r="M25" s="34">
        <f t="shared" si="2"/>
        <v>65.352941176470594</v>
      </c>
      <c r="N25" s="35" t="s">
        <v>38</v>
      </c>
      <c r="P25" s="18"/>
      <c r="Q25" s="18"/>
    </row>
    <row r="26" spans="1:32" s="27" customFormat="1" ht="30" customHeight="1" x14ac:dyDescent="0.25">
      <c r="A26" s="19"/>
      <c r="B26" s="78" t="s">
        <v>82</v>
      </c>
      <c r="C26" s="78"/>
      <c r="D26" s="78"/>
      <c r="E26" s="78"/>
      <c r="F26" s="20"/>
      <c r="G26" s="21">
        <v>0.72250000000000003</v>
      </c>
      <c r="H26" s="22">
        <f t="shared" si="5"/>
        <v>0.375</v>
      </c>
      <c r="I26" s="23"/>
      <c r="J26" s="22" t="str">
        <f t="shared" si="4"/>
        <v xml:space="preserve"> 0 </v>
      </c>
      <c r="K26" s="22" t="str">
        <f t="shared" si="0"/>
        <v xml:space="preserve"> 0 </v>
      </c>
      <c r="L26" s="24" t="str">
        <f t="shared" si="6"/>
        <v>Non Partant</v>
      </c>
      <c r="M26" s="25">
        <f t="shared" si="2"/>
        <v>0</v>
      </c>
      <c r="N26" s="26" t="s">
        <v>38</v>
      </c>
      <c r="O26"/>
      <c r="P26" s="18"/>
      <c r="Q26" s="18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30" customHeight="1" x14ac:dyDescent="0.25">
      <c r="A27" s="9"/>
      <c r="B27" s="81"/>
      <c r="C27" s="81"/>
      <c r="D27" s="81"/>
      <c r="E27" s="81"/>
      <c r="F27" s="10" t="s">
        <v>76</v>
      </c>
      <c r="G27" s="11">
        <v>0.72250000000000003</v>
      </c>
      <c r="H27" s="45" t="str">
        <f t="shared" si="5"/>
        <v xml:space="preserve"> </v>
      </c>
      <c r="I27" s="46"/>
      <c r="J27" s="45" t="str">
        <f t="shared" si="4"/>
        <v xml:space="preserve"> </v>
      </c>
      <c r="K27" s="45" t="str">
        <f t="shared" si="0"/>
        <v xml:space="preserve"> </v>
      </c>
      <c r="L27" s="47" t="str">
        <f t="shared" si="6"/>
        <v xml:space="preserve"> </v>
      </c>
      <c r="M27" s="48" t="str">
        <f t="shared" si="2"/>
        <v xml:space="preserve"> </v>
      </c>
      <c r="N27" s="49" t="s">
        <v>38</v>
      </c>
      <c r="P27" s="18"/>
      <c r="Q27" s="18"/>
    </row>
    <row r="28" spans="1:32" s="27" customFormat="1" ht="30" customHeight="1" x14ac:dyDescent="0.25">
      <c r="A28" s="19"/>
      <c r="B28" s="78"/>
      <c r="C28" s="78"/>
      <c r="D28" s="78"/>
      <c r="E28" s="78"/>
      <c r="F28" s="20"/>
      <c r="G28" s="21">
        <v>0.91879999999999995</v>
      </c>
      <c r="H28" s="22" t="str">
        <f t="shared" si="5"/>
        <v xml:space="preserve"> </v>
      </c>
      <c r="I28" s="23"/>
      <c r="J28" s="22" t="str">
        <f t="shared" si="4"/>
        <v xml:space="preserve"> </v>
      </c>
      <c r="K28" s="22" t="str">
        <f t="shared" si="0"/>
        <v xml:space="preserve"> </v>
      </c>
      <c r="L28" s="24" t="str">
        <f t="shared" si="6"/>
        <v xml:space="preserve"> </v>
      </c>
      <c r="M28" s="25" t="str">
        <f t="shared" si="2"/>
        <v xml:space="preserve"> </v>
      </c>
      <c r="N28" s="26" t="s">
        <v>38</v>
      </c>
      <c r="O28"/>
      <c r="P28" s="18"/>
      <c r="Q28" s="1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30" customHeight="1" x14ac:dyDescent="0.25">
      <c r="A29" s="9"/>
      <c r="B29" s="81" t="s">
        <v>67</v>
      </c>
      <c r="C29" s="81"/>
      <c r="D29" s="81" t="s">
        <v>68</v>
      </c>
      <c r="E29" s="81"/>
      <c r="F29" s="10" t="s">
        <v>63</v>
      </c>
      <c r="G29" s="11">
        <v>0.84150000000000003</v>
      </c>
      <c r="H29" s="45">
        <f t="shared" si="5"/>
        <v>0.375</v>
      </c>
      <c r="I29" s="46"/>
      <c r="J29" s="45" t="str">
        <f t="shared" si="4"/>
        <v xml:space="preserve"> 0 </v>
      </c>
      <c r="K29" s="45" t="str">
        <f t="shared" si="0"/>
        <v xml:space="preserve"> 0 </v>
      </c>
      <c r="L29" s="47" t="str">
        <f t="shared" si="6"/>
        <v>Non Partant</v>
      </c>
      <c r="M29" s="48">
        <f t="shared" si="2"/>
        <v>0</v>
      </c>
      <c r="N29" s="49" t="s">
        <v>38</v>
      </c>
      <c r="P29" s="18"/>
      <c r="Q29" s="18"/>
    </row>
    <row r="30" spans="1:32" s="27" customFormat="1" ht="30" customHeight="1" x14ac:dyDescent="0.25">
      <c r="A30" s="19"/>
      <c r="B30" s="78" t="s">
        <v>72</v>
      </c>
      <c r="C30" s="78"/>
      <c r="D30" s="78" t="s">
        <v>74</v>
      </c>
      <c r="E30" s="78"/>
      <c r="F30" s="20" t="s">
        <v>75</v>
      </c>
      <c r="G30" s="21">
        <v>0.97089999999999999</v>
      </c>
      <c r="H30" s="22">
        <f t="shared" si="5"/>
        <v>0.375</v>
      </c>
      <c r="I30" s="23"/>
      <c r="J30" s="22" t="str">
        <f t="shared" si="4"/>
        <v xml:space="preserve"> 0 </v>
      </c>
      <c r="K30" s="22" t="str">
        <f t="shared" si="0"/>
        <v xml:space="preserve"> 0 </v>
      </c>
      <c r="L30" s="24" t="str">
        <f t="shared" si="6"/>
        <v>Non Partant</v>
      </c>
      <c r="M30" s="25">
        <f t="shared" si="2"/>
        <v>0</v>
      </c>
      <c r="N30" s="26" t="s">
        <v>38</v>
      </c>
      <c r="O30"/>
      <c r="P30" s="18"/>
      <c r="Q30" s="18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30" customHeight="1" x14ac:dyDescent="0.25">
      <c r="A31" s="9"/>
      <c r="B31" s="81"/>
      <c r="C31" s="81"/>
      <c r="D31" s="81"/>
      <c r="E31" s="81"/>
      <c r="F31" s="10"/>
      <c r="G31" s="11"/>
      <c r="H31" s="45" t="str">
        <f t="shared" si="5"/>
        <v xml:space="preserve"> </v>
      </c>
      <c r="I31" s="46"/>
      <c r="J31" s="45" t="str">
        <f t="shared" si="4"/>
        <v xml:space="preserve"> </v>
      </c>
      <c r="K31" s="45" t="str">
        <f t="shared" si="0"/>
        <v xml:space="preserve"> </v>
      </c>
      <c r="L31" s="47" t="str">
        <f t="shared" si="6"/>
        <v xml:space="preserve"> </v>
      </c>
      <c r="M31" s="48" t="str">
        <f t="shared" si="2"/>
        <v xml:space="preserve"> </v>
      </c>
      <c r="N31" s="49" t="s">
        <v>38</v>
      </c>
      <c r="P31" s="18"/>
      <c r="Q31" s="18"/>
    </row>
    <row r="32" spans="1:32" ht="13.5" customHeight="1" thickBot="1" x14ac:dyDescent="0.3">
      <c r="H32" s="51"/>
      <c r="P32" s="97"/>
      <c r="Q32" s="97"/>
    </row>
    <row r="33" spans="1:17" ht="20.25" customHeight="1" thickBot="1" x14ac:dyDescent="0.3">
      <c r="A33" s="87" t="s">
        <v>64</v>
      </c>
      <c r="B33" s="88"/>
      <c r="C33" s="88"/>
      <c r="D33" s="89"/>
      <c r="E33" s="85">
        <v>0.79166666666666663</v>
      </c>
      <c r="F33" s="86"/>
      <c r="G33" s="52"/>
      <c r="H33" s="95" t="s">
        <v>65</v>
      </c>
      <c r="I33" s="96"/>
      <c r="J33" s="53">
        <f>COUNT(L7:L31)</f>
        <v>7</v>
      </c>
      <c r="L33" s="100" t="s">
        <v>66</v>
      </c>
      <c r="M33" s="101"/>
      <c r="N33" s="54">
        <f>COUNTA(B7:C31)</f>
        <v>16</v>
      </c>
      <c r="P33" s="97"/>
      <c r="Q33" s="97"/>
    </row>
    <row r="34" spans="1:17" x14ac:dyDescent="0.25">
      <c r="A34" s="83"/>
      <c r="B34" s="83"/>
      <c r="C34" s="56"/>
      <c r="D34" s="55"/>
      <c r="E34" s="84"/>
      <c r="F34" s="84"/>
      <c r="G34" s="52"/>
      <c r="L34" s="57"/>
      <c r="M34" s="57"/>
      <c r="P34" s="58"/>
      <c r="Q34" s="58"/>
    </row>
    <row r="35" spans="1:17" ht="17.399999999999999" x14ac:dyDescent="0.25">
      <c r="A35" s="55"/>
      <c r="B35" s="55"/>
      <c r="C35" s="56"/>
      <c r="D35" s="93"/>
      <c r="E35" s="93"/>
      <c r="F35" s="93"/>
      <c r="G35" s="93"/>
      <c r="H35" s="93"/>
      <c r="I35" s="93"/>
      <c r="J35" s="93"/>
      <c r="K35" s="93"/>
      <c r="L35" s="93"/>
      <c r="M35" s="93"/>
      <c r="P35" s="58"/>
      <c r="Q35" s="58"/>
    </row>
    <row r="36" spans="1:17" ht="15" customHeight="1" x14ac:dyDescent="0.3">
      <c r="A36" s="83"/>
      <c r="B36" s="83"/>
      <c r="C36" s="55"/>
      <c r="D36" s="59"/>
      <c r="E36" s="60"/>
      <c r="F36" s="60"/>
      <c r="G36" s="61"/>
      <c r="H36" s="62"/>
      <c r="I36" s="62"/>
      <c r="J36" s="62"/>
      <c r="K36" s="62"/>
      <c r="L36" s="94"/>
      <c r="M36" s="94"/>
      <c r="N36" s="98"/>
      <c r="P36" s="99"/>
      <c r="Q36" s="99"/>
    </row>
    <row r="37" spans="1:17" ht="17.399999999999999" x14ac:dyDescent="0.3">
      <c r="D37" s="62"/>
      <c r="E37" s="62"/>
      <c r="F37" s="63"/>
      <c r="G37" s="62"/>
      <c r="H37" s="62"/>
      <c r="I37" s="62"/>
      <c r="J37" s="62"/>
      <c r="K37" s="62"/>
      <c r="L37" s="94"/>
      <c r="M37" s="94"/>
      <c r="N37" s="98"/>
      <c r="P37" s="58"/>
      <c r="Q37" s="58"/>
    </row>
    <row r="38" spans="1:17" ht="12.75" customHeight="1" x14ac:dyDescent="0.3">
      <c r="D38" s="62"/>
      <c r="E38" s="90"/>
      <c r="F38" s="90"/>
      <c r="G38" s="91"/>
      <c r="H38" s="91"/>
      <c r="I38" s="91"/>
      <c r="J38" s="91"/>
      <c r="K38" s="91"/>
      <c r="L38" s="91"/>
      <c r="M38" s="62"/>
      <c r="P38" s="92"/>
      <c r="Q38" s="92"/>
    </row>
    <row r="39" spans="1:17" x14ac:dyDescent="0.25">
      <c r="P39" s="92"/>
      <c r="Q39" s="92"/>
    </row>
  </sheetData>
  <sheetProtection selectLockedCells="1" selectUnlockedCells="1"/>
  <mergeCells count="83">
    <mergeCell ref="H33:I33"/>
    <mergeCell ref="P32:P33"/>
    <mergeCell ref="N36:N37"/>
    <mergeCell ref="P36:Q36"/>
    <mergeCell ref="Q32:Q33"/>
    <mergeCell ref="L33:M33"/>
    <mergeCell ref="E38:F38"/>
    <mergeCell ref="G38:L38"/>
    <mergeCell ref="P38:Q39"/>
    <mergeCell ref="D35:M35"/>
    <mergeCell ref="A36:B36"/>
    <mergeCell ref="L36:M37"/>
    <mergeCell ref="B30:C30"/>
    <mergeCell ref="D30:E30"/>
    <mergeCell ref="B31:C31"/>
    <mergeCell ref="D31:E31"/>
    <mergeCell ref="A34:B34"/>
    <mergeCell ref="E34:F34"/>
    <mergeCell ref="E33:F33"/>
    <mergeCell ref="A33:D33"/>
    <mergeCell ref="B28:C28"/>
    <mergeCell ref="D28:E28"/>
    <mergeCell ref="B29:C29"/>
    <mergeCell ref="D29:E29"/>
    <mergeCell ref="B26:C26"/>
    <mergeCell ref="D26:E26"/>
    <mergeCell ref="B27:C27"/>
    <mergeCell ref="D27:E27"/>
    <mergeCell ref="B24:C24"/>
    <mergeCell ref="D24:E24"/>
    <mergeCell ref="B25:C25"/>
    <mergeCell ref="D25:E25"/>
    <mergeCell ref="B22:C22"/>
    <mergeCell ref="D22:E22"/>
    <mergeCell ref="B23:C23"/>
    <mergeCell ref="D23:E23"/>
    <mergeCell ref="B20:C20"/>
    <mergeCell ref="D20:E20"/>
    <mergeCell ref="B21:C21"/>
    <mergeCell ref="D21:E21"/>
    <mergeCell ref="B18:C18"/>
    <mergeCell ref="D18:E18"/>
    <mergeCell ref="B19:C19"/>
    <mergeCell ref="D19:E19"/>
    <mergeCell ref="B16:C16"/>
    <mergeCell ref="D16:E16"/>
    <mergeCell ref="B17:C17"/>
    <mergeCell ref="D17:E17"/>
    <mergeCell ref="B14:C14"/>
    <mergeCell ref="D14:E14"/>
    <mergeCell ref="B15:C15"/>
    <mergeCell ref="D15:E15"/>
    <mergeCell ref="B12:C12"/>
    <mergeCell ref="D12:E12"/>
    <mergeCell ref="B13:C13"/>
    <mergeCell ref="D13:E13"/>
    <mergeCell ref="B10:C10"/>
    <mergeCell ref="D10:E10"/>
    <mergeCell ref="B11:C11"/>
    <mergeCell ref="D11:E11"/>
    <mergeCell ref="B8:C8"/>
    <mergeCell ref="D8:E8"/>
    <mergeCell ref="B9:C9"/>
    <mergeCell ref="D9:E9"/>
    <mergeCell ref="Q5:Q6"/>
    <mergeCell ref="B7:C7"/>
    <mergeCell ref="D7:E7"/>
    <mergeCell ref="K5:K6"/>
    <mergeCell ref="L5:L6"/>
    <mergeCell ref="M5:M6"/>
    <mergeCell ref="P5:P6"/>
    <mergeCell ref="J5:J6"/>
    <mergeCell ref="A1:N2"/>
    <mergeCell ref="B3:E3"/>
    <mergeCell ref="A5:A6"/>
    <mergeCell ref="B5:C6"/>
    <mergeCell ref="D5:E6"/>
    <mergeCell ref="F3:K3"/>
    <mergeCell ref="N5:N6"/>
    <mergeCell ref="F5:F6"/>
    <mergeCell ref="G5:G6"/>
    <mergeCell ref="H5:H6"/>
    <mergeCell ref="I5:I6"/>
  </mergeCells>
  <phoneticPr fontId="14" type="noConversion"/>
  <printOptions horizontalCentered="1" verticalCentered="1"/>
  <pageMargins left="0.59027777777777779" right="0.59027777777777779" top="0.43333333333333335" bottom="0.43333333333333335" header="0.51180555555555551" footer="0.51180555555555551"/>
  <pageSetup paperSize="9" scale="5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MODE D'EMPLOI</vt:lpstr>
      <vt:lpstr>Résultat 1er Manche</vt:lpstr>
      <vt:lpstr>'MODE D''EMPLOI'!Zone_d_impression</vt:lpstr>
      <vt:lpstr>'Résultat 1er Manche'!Zone_d_impression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PCVINB 011020</cp:lastModifiedBy>
  <cp:lastPrinted>2018-06-16T14:05:26Z</cp:lastPrinted>
  <dcterms:created xsi:type="dcterms:W3CDTF">2016-06-12T07:32:50Z</dcterms:created>
  <dcterms:modified xsi:type="dcterms:W3CDTF">2023-04-24T06:33:13Z</dcterms:modified>
</cp:coreProperties>
</file>